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525" windowWidth="14805" windowHeight="7590" tabRatio="766"/>
  </bookViews>
  <sheets>
    <sheet name="Юрьев-Польский" sheetId="6" r:id="rId1"/>
  </sheets>
  <definedNames>
    <definedName name="_xlnm._FilterDatabase" localSheetId="0" hidden="1">'Юрьев-Польский'!$A$14:$R$55</definedName>
    <definedName name="_xlnm.Print_Area" localSheetId="0">'Юрьев-Польский'!$A$1:$R$56</definedName>
  </definedNames>
  <calcPr calcId="124519"/>
</workbook>
</file>

<file path=xl/calcChain.xml><?xml version="1.0" encoding="utf-8"?>
<calcChain xmlns="http://schemas.openxmlformats.org/spreadsheetml/2006/main">
  <c r="D50" i="6"/>
  <c r="D21"/>
  <c r="R50" l="1"/>
  <c r="R21"/>
  <c r="R30"/>
  <c r="L30"/>
  <c r="L53"/>
  <c r="C53" s="1"/>
  <c r="R38"/>
  <c r="C38" s="1"/>
  <c r="C16"/>
  <c r="C17"/>
  <c r="C19"/>
  <c r="C20"/>
  <c r="C22"/>
  <c r="C24"/>
  <c r="C25"/>
  <c r="C26"/>
  <c r="C27"/>
  <c r="C28"/>
  <c r="C29"/>
  <c r="C31"/>
  <c r="C32"/>
  <c r="C33"/>
  <c r="C34"/>
  <c r="C35"/>
  <c r="C36"/>
  <c r="C37"/>
  <c r="C39"/>
  <c r="C41"/>
  <c r="C43"/>
  <c r="C44"/>
  <c r="C45"/>
  <c r="C46"/>
  <c r="C47"/>
  <c r="C48"/>
  <c r="C49"/>
  <c r="C52"/>
  <c r="C55"/>
  <c r="C15"/>
  <c r="E14"/>
  <c r="F14"/>
  <c r="G14"/>
  <c r="H14"/>
  <c r="I14"/>
  <c r="J14"/>
  <c r="K14"/>
  <c r="M14"/>
  <c r="N14"/>
  <c r="O14"/>
  <c r="P14"/>
  <c r="Q14"/>
  <c r="L14" l="1"/>
  <c r="R14"/>
  <c r="C50"/>
  <c r="C21"/>
  <c r="D14"/>
  <c r="C30"/>
  <c r="C14" l="1"/>
</calcChain>
</file>

<file path=xl/sharedStrings.xml><?xml version="1.0" encoding="utf-8"?>
<sst xmlns="http://schemas.openxmlformats.org/spreadsheetml/2006/main" count="80" uniqueCount="68">
  <si>
    <t>№ п/п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</si>
  <si>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</si>
  <si>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</si>
  <si>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</si>
  <si>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</si>
  <si>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</si>
  <si>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</si>
  <si>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фасадов</t>
  </si>
  <si>
    <t>переустройству невентилируемой крыши на вентилируемую крышу, устройству выходов на кровлю</t>
  </si>
  <si>
    <t>другие виды</t>
  </si>
  <si>
    <t>руб.</t>
  </si>
  <si>
    <t>ед.</t>
  </si>
  <si>
    <t>кв.м.</t>
  </si>
  <si>
    <t>куб.м.</t>
  </si>
  <si>
    <t>Адрес МКД</t>
  </si>
  <si>
    <t>Стоимость капитального ремонта ВСЕГО</t>
  </si>
  <si>
    <t>виды, установленные ч.1 ст.166 Жилищного Кодекса РФ</t>
  </si>
  <si>
    <t>виды, установленные нормативным правовым актом субъекта РФ</t>
  </si>
  <si>
    <t>установка коллективных (общедомовых) ПУ и УУ</t>
  </si>
  <si>
    <t>Итого по город Юрьев-Польский</t>
  </si>
  <si>
    <t>г Юрьев-Польский пер Авангардский д.14</t>
  </si>
  <si>
    <t>Юрьев-Польский район</t>
  </si>
  <si>
    <t>г Юрьев-Польский пер Авангардский д.18</t>
  </si>
  <si>
    <t>г Юрьев-Польский пер Авангардский д.20</t>
  </si>
  <si>
    <t>г Юрьев-Польский пер Красноармейский д.5</t>
  </si>
  <si>
    <t>г Юрьев-Польский пер Красноармейский д.7</t>
  </si>
  <si>
    <t>г Юрьев-Польский пер Промышленный д.4</t>
  </si>
  <si>
    <t>г Юрьев-Польский пер Промышленный д.6</t>
  </si>
  <si>
    <t>г Юрьев-Польский ул 1 Мая д.24</t>
  </si>
  <si>
    <t>г Юрьев-Польский ул 1 Мая д.3</t>
  </si>
  <si>
    <t>г Юрьев-Польский ул Артиллерийская д.13</t>
  </si>
  <si>
    <t>г Юрьев-Польский ул Артиллерийская д.15</t>
  </si>
  <si>
    <t>г Юрьев-Польский ул Герцена д.9</t>
  </si>
  <si>
    <t>г Юрьев-Польский ул Горького д.24</t>
  </si>
  <si>
    <t>г Юрьев-Польский ул Железнодорожная д.11</t>
  </si>
  <si>
    <t>г Юрьев-Польский ул Железнодорожная д.9</t>
  </si>
  <si>
    <t>г Юрьев-Польский ул Краснооктябрьская д.18</t>
  </si>
  <si>
    <t>г Юрьев-Польский ул Луговая д.17</t>
  </si>
  <si>
    <t>г Юрьев-Польский ул Луговая д.27</t>
  </si>
  <si>
    <t>г Юрьев-Польский ул Луговая д.3</t>
  </si>
  <si>
    <t>г Юрьев-Польский ул Луговая д.35</t>
  </si>
  <si>
    <t>г Юрьев-Польский ул Луговая д.43</t>
  </si>
  <si>
    <t xml:space="preserve">г Юрьев-Польский ул Павших борцов д.5 </t>
  </si>
  <si>
    <t xml:space="preserve">г Юрьев-Польский ул Покровская д.50 </t>
  </si>
  <si>
    <t xml:space="preserve">г Юрьев-Польский ул Свободы д.22 </t>
  </si>
  <si>
    <t>г Юрьев-Польский ул Станционная д.15</t>
  </si>
  <si>
    <t xml:space="preserve">г Юрьев-Польский ул Чехова д.9-а </t>
  </si>
  <si>
    <t xml:space="preserve">г Юрьев-Польский ул Шибанкова д.10 </t>
  </si>
  <si>
    <t>г Юрьев-Польский ул Шибанкова д.116</t>
  </si>
  <si>
    <t xml:space="preserve">г Юрьев-Польский ул Шибанкова д.2 </t>
  </si>
  <si>
    <t xml:space="preserve">г Юрьев-Польский ул Шибанкова д.3 </t>
  </si>
  <si>
    <t>г Юрьев-Польский ул Шибанкова д.40</t>
  </si>
  <si>
    <t>г Юрьев-Польский ул Шибанкова д.87</t>
  </si>
  <si>
    <t xml:space="preserve">г Юрьев-Польский ул Школьная д.1А </t>
  </si>
  <si>
    <t>г Юрьев-Польский ул Школьная д.3</t>
  </si>
  <si>
    <t>г Юрьев-Польский ул Школьная д.40</t>
  </si>
  <si>
    <t>г Юрьев-Польский пер.Авангардский д.22</t>
  </si>
  <si>
    <t>г Юрьев-Польский пер.Садовый д.23</t>
  </si>
  <si>
    <t>г Юрьев-Польский ул.Свободы д.24</t>
  </si>
  <si>
    <t>г Юрьев-Польский ул.Свободы д.129 А</t>
  </si>
  <si>
    <t>г Юрьев-Польский ул.Шибанкова д.89</t>
  </si>
  <si>
    <t>г Юрьев-Польский ул.Школьная д.38</t>
  </si>
  <si>
    <t>Приложение №1</t>
  </si>
  <si>
    <t>к постановлению администрации</t>
  </si>
  <si>
    <t>муниципального образования</t>
  </si>
  <si>
    <t>КРАТКОСРОЧНЫЙ  ПЛАН</t>
  </si>
  <si>
    <t>реализации региональной программы капитального ремонта общего имущества в многоквартирных домах, расположенных на территории муниципального образования город Юрьев-Польский на 2016 год</t>
  </si>
  <si>
    <t>от 27.07.2016 № 903</t>
  </si>
</sst>
</file>

<file path=xl/styles.xml><?xml version="1.0" encoding="utf-8"?>
<styleSheet xmlns="http://schemas.openxmlformats.org/spreadsheetml/2006/main">
  <numFmts count="2">
    <numFmt numFmtId="164" formatCode="###\ ###\ ###\ ##0"/>
    <numFmt numFmtId="165" formatCode="###\ ###\ ###\ ##0.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" fillId="0" borderId="0"/>
    <xf numFmtId="0" fontId="5" fillId="0" borderId="0"/>
  </cellStyleXfs>
  <cellXfs count="26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/>
    <xf numFmtId="0" fontId="6" fillId="0" borderId="0" xfId="0" applyFont="1" applyAlignment="1">
      <alignment horizontal="left" vertical="top"/>
    </xf>
    <xf numFmtId="164" fontId="2" fillId="2" borderId="1" xfId="0" applyNumberFormat="1" applyFont="1" applyFill="1" applyBorder="1" applyAlignment="1">
      <alignment horizontal="left"/>
    </xf>
    <xf numFmtId="165" fontId="0" fillId="2" borderId="1" xfId="0" applyNumberFormat="1" applyFill="1" applyBorder="1" applyAlignment="1">
      <alignment wrapText="1"/>
    </xf>
    <xf numFmtId="4" fontId="2" fillId="2" borderId="1" xfId="0" applyNumberFormat="1" applyFont="1" applyFill="1" applyBorder="1" applyAlignment="1">
      <alignment horizontal="right"/>
    </xf>
    <xf numFmtId="0" fontId="0" fillId="2" borderId="0" xfId="0" applyFill="1"/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left" wrapText="1"/>
    </xf>
    <xf numFmtId="165" fontId="2" fillId="2" borderId="1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Обычный 3" xfId="2"/>
    <cellStyle name="Обычный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56"/>
  <sheetViews>
    <sheetView tabSelected="1" view="pageBreakPreview" topLeftCell="D1" zoomScale="60" workbookViewId="0">
      <selection activeCell="L3" sqref="L3"/>
    </sheetView>
  </sheetViews>
  <sheetFormatPr defaultRowHeight="15"/>
  <cols>
    <col min="1" max="1" width="9.7109375" customWidth="1"/>
    <col min="2" max="2" width="47.5703125" customWidth="1"/>
    <col min="3" max="3" width="17.42578125" customWidth="1"/>
    <col min="4" max="4" width="16.7109375" customWidth="1"/>
    <col min="5" max="5" width="11.7109375" customWidth="1"/>
    <col min="6" max="8" width="15.7109375" customWidth="1"/>
    <col min="9" max="9" width="11.7109375" customWidth="1"/>
    <col min="10" max="10" width="16.5703125" customWidth="1"/>
    <col min="11" max="11" width="11.7109375" customWidth="1"/>
    <col min="12" max="12" width="15.140625" customWidth="1"/>
    <col min="13" max="13" width="14.42578125" customWidth="1"/>
    <col min="14" max="14" width="14.28515625" customWidth="1"/>
    <col min="15" max="15" width="18.42578125" customWidth="1"/>
    <col min="16" max="16" width="15.42578125" customWidth="1"/>
    <col min="17" max="17" width="13.7109375" customWidth="1"/>
    <col min="18" max="18" width="18.42578125" customWidth="1"/>
  </cols>
  <sheetData>
    <row r="1" spans="1:18" s="9" customFormat="1" ht="18.75">
      <c r="P1" s="18" t="s">
        <v>62</v>
      </c>
      <c r="Q1" s="18"/>
      <c r="R1" s="18"/>
    </row>
    <row r="2" spans="1:18" s="9" customFormat="1" ht="18.75">
      <c r="P2" s="10" t="s">
        <v>63</v>
      </c>
      <c r="Q2" s="10"/>
      <c r="R2" s="10"/>
    </row>
    <row r="3" spans="1:18" s="9" customFormat="1" ht="18.75">
      <c r="P3" s="10" t="s">
        <v>64</v>
      </c>
      <c r="Q3" s="10"/>
      <c r="R3" s="10"/>
    </row>
    <row r="4" spans="1:18" s="9" customFormat="1" ht="18.75">
      <c r="P4" s="10" t="s">
        <v>21</v>
      </c>
      <c r="Q4" s="10"/>
      <c r="R4" s="10"/>
    </row>
    <row r="5" spans="1:18" s="9" customFormat="1" ht="18.75">
      <c r="P5" s="10" t="s">
        <v>67</v>
      </c>
      <c r="Q5" s="10"/>
      <c r="R5" s="10"/>
    </row>
    <row r="6" spans="1:18" s="9" customFormat="1"/>
    <row r="7" spans="1:18" s="8" customFormat="1" ht="18.75">
      <c r="A7" s="19" t="s">
        <v>65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</row>
    <row r="8" spans="1:18" s="8" customFormat="1" ht="18.75">
      <c r="A8" s="20" t="s">
        <v>66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</row>
    <row r="9" spans="1:18" s="9" customFormat="1"/>
    <row r="10" spans="1:18">
      <c r="A10" s="21" t="s">
        <v>0</v>
      </c>
      <c r="B10" s="21" t="s">
        <v>14</v>
      </c>
      <c r="C10" s="24" t="s">
        <v>15</v>
      </c>
      <c r="D10" s="21" t="s">
        <v>16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1" t="s">
        <v>17</v>
      </c>
      <c r="P10" s="22"/>
      <c r="Q10" s="22"/>
      <c r="R10" s="22"/>
    </row>
    <row r="11" spans="1:18" ht="102">
      <c r="A11" s="22"/>
      <c r="B11" s="22"/>
      <c r="C11" s="25"/>
      <c r="D11" s="1" t="s">
        <v>1</v>
      </c>
      <c r="E11" s="21" t="s">
        <v>2</v>
      </c>
      <c r="F11" s="22"/>
      <c r="G11" s="21" t="s">
        <v>3</v>
      </c>
      <c r="H11" s="22"/>
      <c r="I11" s="21" t="s">
        <v>4</v>
      </c>
      <c r="J11" s="22"/>
      <c r="K11" s="21" t="s">
        <v>5</v>
      </c>
      <c r="L11" s="22"/>
      <c r="M11" s="21" t="s">
        <v>6</v>
      </c>
      <c r="N11" s="22"/>
      <c r="O11" s="1" t="s">
        <v>7</v>
      </c>
      <c r="P11" s="1" t="s">
        <v>8</v>
      </c>
      <c r="Q11" s="1" t="s">
        <v>18</v>
      </c>
      <c r="R11" s="2" t="s">
        <v>9</v>
      </c>
    </row>
    <row r="12" spans="1:18">
      <c r="A12" s="23"/>
      <c r="B12" s="23"/>
      <c r="C12" s="3" t="s">
        <v>10</v>
      </c>
      <c r="D12" s="4" t="s">
        <v>10</v>
      </c>
      <c r="E12" s="5" t="s">
        <v>11</v>
      </c>
      <c r="F12" s="5" t="s">
        <v>10</v>
      </c>
      <c r="G12" s="5" t="s">
        <v>12</v>
      </c>
      <c r="H12" s="5" t="s">
        <v>10</v>
      </c>
      <c r="I12" s="4" t="s">
        <v>12</v>
      </c>
      <c r="J12" s="4" t="s">
        <v>10</v>
      </c>
      <c r="K12" s="5" t="s">
        <v>12</v>
      </c>
      <c r="L12" s="5" t="s">
        <v>10</v>
      </c>
      <c r="M12" s="5" t="s">
        <v>13</v>
      </c>
      <c r="N12" s="5" t="s">
        <v>10</v>
      </c>
      <c r="O12" s="4" t="s">
        <v>10</v>
      </c>
      <c r="P12" s="4" t="s">
        <v>10</v>
      </c>
      <c r="Q12" s="4" t="s">
        <v>10</v>
      </c>
      <c r="R12" s="6" t="s">
        <v>10</v>
      </c>
    </row>
    <row r="13" spans="1:18">
      <c r="A13" s="7">
        <v>1</v>
      </c>
      <c r="B13" s="7">
        <v>2</v>
      </c>
      <c r="C13" s="7">
        <v>3</v>
      </c>
      <c r="D13" s="7">
        <v>4</v>
      </c>
      <c r="E13" s="7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7">
        <v>18</v>
      </c>
    </row>
    <row r="14" spans="1:18" s="14" customFormat="1">
      <c r="A14" s="11" t="s">
        <v>19</v>
      </c>
      <c r="B14" s="12"/>
      <c r="C14" s="13">
        <f t="shared" ref="C14:R14" si="0">SUM(C15:C55)</f>
        <v>27872172.219999999</v>
      </c>
      <c r="D14" s="13">
        <f t="shared" si="0"/>
        <v>15210096.130000003</v>
      </c>
      <c r="E14" s="13">
        <f t="shared" si="0"/>
        <v>0</v>
      </c>
      <c r="F14" s="13">
        <f t="shared" si="0"/>
        <v>0</v>
      </c>
      <c r="G14" s="13">
        <f t="shared" si="0"/>
        <v>1571.76</v>
      </c>
      <c r="H14" s="13">
        <f t="shared" si="0"/>
        <v>2833844</v>
      </c>
      <c r="I14" s="13">
        <f t="shared" si="0"/>
        <v>1127.81</v>
      </c>
      <c r="J14" s="13">
        <f t="shared" si="0"/>
        <v>1229637</v>
      </c>
      <c r="K14" s="13">
        <f t="shared" si="0"/>
        <v>4677.0800000000008</v>
      </c>
      <c r="L14" s="13">
        <f t="shared" si="0"/>
        <v>7650681.4700000016</v>
      </c>
      <c r="M14" s="13">
        <f t="shared" si="0"/>
        <v>0</v>
      </c>
      <c r="N14" s="13">
        <f t="shared" si="0"/>
        <v>0</v>
      </c>
      <c r="O14" s="13">
        <f t="shared" si="0"/>
        <v>0</v>
      </c>
      <c r="P14" s="13">
        <f t="shared" si="0"/>
        <v>0</v>
      </c>
      <c r="Q14" s="13">
        <f t="shared" si="0"/>
        <v>0</v>
      </c>
      <c r="R14" s="13">
        <f t="shared" si="0"/>
        <v>947913.61999999988</v>
      </c>
    </row>
    <row r="15" spans="1:18" s="14" customFormat="1" ht="18" customHeight="1">
      <c r="A15" s="15">
        <v>1</v>
      </c>
      <c r="B15" s="16" t="s">
        <v>20</v>
      </c>
      <c r="C15" s="13">
        <f t="shared" ref="C15:C55" si="1">D15+H15+J15+L15+R15</f>
        <v>494583.43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7">
        <v>371.39</v>
      </c>
      <c r="J15" s="17">
        <v>480174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13">
        <v>0</v>
      </c>
      <c r="R15" s="13">
        <v>14409.43</v>
      </c>
    </row>
    <row r="16" spans="1:18" s="14" customFormat="1" ht="18" customHeight="1">
      <c r="A16" s="15">
        <v>2</v>
      </c>
      <c r="B16" s="16" t="s">
        <v>22</v>
      </c>
      <c r="C16" s="13">
        <f t="shared" si="1"/>
        <v>713010.1</v>
      </c>
      <c r="D16" s="13">
        <v>696156</v>
      </c>
      <c r="E16" s="13">
        <v>0</v>
      </c>
      <c r="F16" s="13">
        <v>0</v>
      </c>
      <c r="G16" s="13">
        <v>0</v>
      </c>
      <c r="H16" s="13">
        <v>0</v>
      </c>
      <c r="I16" s="17">
        <v>0</v>
      </c>
      <c r="J16" s="17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13">
        <v>0</v>
      </c>
      <c r="R16" s="13">
        <v>16854.099999999999</v>
      </c>
    </row>
    <row r="17" spans="1:18" s="14" customFormat="1" ht="18" customHeight="1">
      <c r="A17" s="15">
        <v>3</v>
      </c>
      <c r="B17" s="16" t="s">
        <v>23</v>
      </c>
      <c r="C17" s="13">
        <f t="shared" si="1"/>
        <v>839520.68</v>
      </c>
      <c r="D17" s="13">
        <v>820557.12</v>
      </c>
      <c r="E17" s="13">
        <v>0</v>
      </c>
      <c r="F17" s="13">
        <v>0</v>
      </c>
      <c r="G17" s="13">
        <v>0</v>
      </c>
      <c r="H17" s="13">
        <v>0</v>
      </c>
      <c r="I17" s="17">
        <v>0</v>
      </c>
      <c r="J17" s="17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13">
        <v>0</v>
      </c>
      <c r="R17" s="13">
        <v>18963.560000000001</v>
      </c>
    </row>
    <row r="18" spans="1:18" s="14" customFormat="1" ht="18" customHeight="1">
      <c r="A18" s="15">
        <v>4</v>
      </c>
      <c r="B18" s="16" t="s">
        <v>56</v>
      </c>
      <c r="C18" s="13">
        <v>96375</v>
      </c>
      <c r="D18" s="13">
        <v>96375</v>
      </c>
      <c r="E18" s="13">
        <v>0</v>
      </c>
      <c r="F18" s="13">
        <v>0</v>
      </c>
      <c r="G18" s="13">
        <v>0</v>
      </c>
      <c r="H18" s="13">
        <v>0</v>
      </c>
      <c r="I18" s="17">
        <v>0</v>
      </c>
      <c r="J18" s="17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</row>
    <row r="19" spans="1:18" s="14" customFormat="1" ht="18" customHeight="1">
      <c r="A19" s="15">
        <v>5</v>
      </c>
      <c r="B19" s="16" t="s">
        <v>24</v>
      </c>
      <c r="C19" s="13">
        <f t="shared" si="1"/>
        <v>154212.25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7">
        <v>125.76</v>
      </c>
      <c r="J19" s="17">
        <v>149847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4365.25</v>
      </c>
    </row>
    <row r="20" spans="1:18" s="14" customFormat="1" ht="18" customHeight="1">
      <c r="A20" s="15">
        <v>6</v>
      </c>
      <c r="B20" s="16" t="s">
        <v>25</v>
      </c>
      <c r="C20" s="13">
        <f t="shared" si="1"/>
        <v>149645.25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7">
        <v>114.56</v>
      </c>
      <c r="J20" s="17">
        <v>145280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3">
        <v>0</v>
      </c>
      <c r="Q20" s="13">
        <v>0</v>
      </c>
      <c r="R20" s="13">
        <v>4365.25</v>
      </c>
    </row>
    <row r="21" spans="1:18" s="14" customFormat="1" ht="18" customHeight="1">
      <c r="A21" s="15">
        <v>7</v>
      </c>
      <c r="B21" s="16" t="s">
        <v>26</v>
      </c>
      <c r="C21" s="13">
        <f t="shared" si="1"/>
        <v>1758063.8499999999</v>
      </c>
      <c r="D21" s="13">
        <f>463390.19+220000+1000000</f>
        <v>1683390.19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f>19030.05+55643.61</f>
        <v>74673.66</v>
      </c>
    </row>
    <row r="22" spans="1:18" s="14" customFormat="1" ht="18" customHeight="1">
      <c r="A22" s="15">
        <v>8</v>
      </c>
      <c r="B22" s="16" t="s">
        <v>27</v>
      </c>
      <c r="C22" s="13">
        <f t="shared" si="1"/>
        <v>811028.07</v>
      </c>
      <c r="D22" s="13">
        <v>788498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13">
        <v>0</v>
      </c>
      <c r="R22" s="13">
        <v>22530.07</v>
      </c>
    </row>
    <row r="23" spans="1:18" s="14" customFormat="1" ht="18" customHeight="1">
      <c r="A23" s="15">
        <v>9</v>
      </c>
      <c r="B23" s="16" t="s">
        <v>57</v>
      </c>
      <c r="C23" s="13">
        <v>764236</v>
      </c>
      <c r="D23" s="13">
        <v>764236</v>
      </c>
      <c r="E23" s="13">
        <v>0</v>
      </c>
      <c r="F23" s="13">
        <v>0</v>
      </c>
      <c r="G23" s="13">
        <v>0</v>
      </c>
      <c r="H23" s="13">
        <v>0</v>
      </c>
      <c r="I23" s="17">
        <v>0</v>
      </c>
      <c r="J23" s="17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</row>
    <row r="24" spans="1:18" s="14" customFormat="1" ht="18" customHeight="1">
      <c r="A24" s="15">
        <v>10</v>
      </c>
      <c r="B24" s="16" t="s">
        <v>28</v>
      </c>
      <c r="C24" s="13">
        <f t="shared" si="1"/>
        <v>800455.59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346.8</v>
      </c>
      <c r="L24" s="13">
        <v>780255.75</v>
      </c>
      <c r="M24" s="13">
        <v>0</v>
      </c>
      <c r="N24" s="13">
        <v>0</v>
      </c>
      <c r="O24" s="13">
        <v>0</v>
      </c>
      <c r="P24" s="13">
        <v>0</v>
      </c>
      <c r="Q24" s="13">
        <v>0</v>
      </c>
      <c r="R24" s="13">
        <v>20199.84</v>
      </c>
    </row>
    <row r="25" spans="1:18" s="14" customFormat="1" ht="18" customHeight="1">
      <c r="A25" s="15">
        <v>11</v>
      </c>
      <c r="B25" s="16" t="s">
        <v>29</v>
      </c>
      <c r="C25" s="13">
        <f t="shared" si="1"/>
        <v>469392.44</v>
      </c>
      <c r="D25" s="13">
        <v>0</v>
      </c>
      <c r="E25" s="13">
        <v>0</v>
      </c>
      <c r="F25" s="13">
        <v>0</v>
      </c>
      <c r="G25" s="17">
        <v>247.4</v>
      </c>
      <c r="H25" s="17">
        <v>456768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13">
        <v>0</v>
      </c>
      <c r="R25" s="13">
        <v>12624.44</v>
      </c>
    </row>
    <row r="26" spans="1:18" s="14" customFormat="1" ht="18" customHeight="1">
      <c r="A26" s="15">
        <v>12</v>
      </c>
      <c r="B26" s="16" t="s">
        <v>30</v>
      </c>
      <c r="C26" s="13">
        <f t="shared" si="1"/>
        <v>296973.38</v>
      </c>
      <c r="D26" s="13">
        <v>289876.5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13">
        <v>0</v>
      </c>
      <c r="R26" s="13">
        <v>7096.88</v>
      </c>
    </row>
    <row r="27" spans="1:18" s="14" customFormat="1" ht="18" customHeight="1">
      <c r="A27" s="15">
        <v>13</v>
      </c>
      <c r="B27" s="16" t="s">
        <v>31</v>
      </c>
      <c r="C27" s="13">
        <f t="shared" si="1"/>
        <v>347097.99000000005</v>
      </c>
      <c r="D27" s="13">
        <v>339179.4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3">
        <v>0</v>
      </c>
      <c r="O27" s="13">
        <v>0</v>
      </c>
      <c r="P27" s="13">
        <v>0</v>
      </c>
      <c r="Q27" s="13">
        <v>0</v>
      </c>
      <c r="R27" s="13">
        <v>7918.59</v>
      </c>
    </row>
    <row r="28" spans="1:18" s="14" customFormat="1" ht="18" customHeight="1">
      <c r="A28" s="15">
        <v>14</v>
      </c>
      <c r="B28" s="16" t="s">
        <v>32</v>
      </c>
      <c r="C28" s="13">
        <f t="shared" si="1"/>
        <v>899222.74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665</v>
      </c>
      <c r="L28" s="13">
        <v>878213.84</v>
      </c>
      <c r="M28" s="13">
        <v>0</v>
      </c>
      <c r="N28" s="13">
        <v>0</v>
      </c>
      <c r="O28" s="13">
        <v>0</v>
      </c>
      <c r="P28" s="13">
        <v>0</v>
      </c>
      <c r="Q28" s="13">
        <v>0</v>
      </c>
      <c r="R28" s="13">
        <v>21008.9</v>
      </c>
    </row>
    <row r="29" spans="1:18" s="14" customFormat="1" ht="18" customHeight="1">
      <c r="A29" s="15">
        <v>15</v>
      </c>
      <c r="B29" s="16" t="s">
        <v>33</v>
      </c>
      <c r="C29" s="13">
        <f t="shared" si="1"/>
        <v>623460.69000000006</v>
      </c>
      <c r="D29" s="13">
        <v>602515.56000000006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20945.13</v>
      </c>
    </row>
    <row r="30" spans="1:18" s="14" customFormat="1" ht="18" customHeight="1">
      <c r="A30" s="15">
        <v>16</v>
      </c>
      <c r="B30" s="16" t="s">
        <v>34</v>
      </c>
      <c r="C30" s="13">
        <f t="shared" si="1"/>
        <v>1145335.18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362.85</v>
      </c>
      <c r="L30" s="13">
        <f>488680.74+600000</f>
        <v>1088680.74</v>
      </c>
      <c r="M30" s="13">
        <v>0</v>
      </c>
      <c r="N30" s="13">
        <v>0</v>
      </c>
      <c r="O30" s="13">
        <v>0</v>
      </c>
      <c r="P30" s="13">
        <v>0</v>
      </c>
      <c r="Q30" s="13">
        <v>0</v>
      </c>
      <c r="R30" s="13">
        <f>16375.44+40279</f>
        <v>56654.44</v>
      </c>
    </row>
    <row r="31" spans="1:18" s="14" customFormat="1" ht="18" customHeight="1">
      <c r="A31" s="15">
        <v>17</v>
      </c>
      <c r="B31" s="16" t="s">
        <v>35</v>
      </c>
      <c r="C31" s="13">
        <f t="shared" si="1"/>
        <v>448372.25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7">
        <v>382.1</v>
      </c>
      <c r="L31" s="17">
        <v>436830</v>
      </c>
      <c r="M31" s="13">
        <v>0</v>
      </c>
      <c r="N31" s="13">
        <v>0</v>
      </c>
      <c r="O31" s="13">
        <v>0</v>
      </c>
      <c r="P31" s="13">
        <v>0</v>
      </c>
      <c r="Q31" s="13">
        <v>0</v>
      </c>
      <c r="R31" s="13">
        <v>11542.25</v>
      </c>
    </row>
    <row r="32" spans="1:18" s="14" customFormat="1" ht="18" customHeight="1">
      <c r="A32" s="15">
        <v>18</v>
      </c>
      <c r="B32" s="16" t="s">
        <v>36</v>
      </c>
      <c r="C32" s="13">
        <f t="shared" si="1"/>
        <v>531222.66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327</v>
      </c>
      <c r="L32" s="13">
        <v>519368</v>
      </c>
      <c r="M32" s="13">
        <v>0</v>
      </c>
      <c r="N32" s="13">
        <v>0</v>
      </c>
      <c r="O32" s="13">
        <v>0</v>
      </c>
      <c r="P32" s="13">
        <v>0</v>
      </c>
      <c r="Q32" s="13">
        <v>0</v>
      </c>
      <c r="R32" s="13">
        <v>11854.66</v>
      </c>
    </row>
    <row r="33" spans="1:18" s="14" customFormat="1" ht="18" customHeight="1">
      <c r="A33" s="15">
        <v>19</v>
      </c>
      <c r="B33" s="16" t="s">
        <v>37</v>
      </c>
      <c r="C33" s="13">
        <f t="shared" si="1"/>
        <v>833240.84000000008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543</v>
      </c>
      <c r="L33" s="13">
        <v>813035.06</v>
      </c>
      <c r="M33" s="13">
        <v>0</v>
      </c>
      <c r="N33" s="13">
        <v>0</v>
      </c>
      <c r="O33" s="13">
        <v>0</v>
      </c>
      <c r="P33" s="13">
        <v>0</v>
      </c>
      <c r="Q33" s="13">
        <v>0</v>
      </c>
      <c r="R33" s="13">
        <v>20205.78</v>
      </c>
    </row>
    <row r="34" spans="1:18" s="14" customFormat="1" ht="18" customHeight="1">
      <c r="A34" s="15">
        <v>20</v>
      </c>
      <c r="B34" s="16" t="s">
        <v>38</v>
      </c>
      <c r="C34" s="13">
        <f t="shared" si="1"/>
        <v>1891451.43</v>
      </c>
      <c r="D34" s="13">
        <v>1851831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39620.43</v>
      </c>
    </row>
    <row r="35" spans="1:18" s="14" customFormat="1" ht="18" customHeight="1">
      <c r="A35" s="15">
        <v>21</v>
      </c>
      <c r="B35" s="16" t="s">
        <v>39</v>
      </c>
      <c r="C35" s="13">
        <f t="shared" si="1"/>
        <v>1927204.71</v>
      </c>
      <c r="D35" s="13">
        <v>0</v>
      </c>
      <c r="E35" s="13">
        <v>0</v>
      </c>
      <c r="F35" s="13">
        <v>0</v>
      </c>
      <c r="G35" s="13">
        <v>1043.0999999999999</v>
      </c>
      <c r="H35" s="13">
        <v>1892167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35037.71</v>
      </c>
    </row>
    <row r="36" spans="1:18" s="14" customFormat="1" ht="18" customHeight="1">
      <c r="A36" s="15">
        <v>22</v>
      </c>
      <c r="B36" s="16" t="s">
        <v>40</v>
      </c>
      <c r="C36" s="13">
        <f t="shared" si="1"/>
        <v>457062.5</v>
      </c>
      <c r="D36" s="13">
        <v>440620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16442.5</v>
      </c>
    </row>
    <row r="37" spans="1:18" s="14" customFormat="1" ht="18" customHeight="1">
      <c r="A37" s="15">
        <v>23</v>
      </c>
      <c r="B37" s="16" t="s">
        <v>41</v>
      </c>
      <c r="C37" s="13">
        <f t="shared" si="1"/>
        <v>435395.69</v>
      </c>
      <c r="D37" s="13">
        <v>422072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13">
        <v>0</v>
      </c>
      <c r="R37" s="13">
        <v>13323.69</v>
      </c>
    </row>
    <row r="38" spans="1:18" s="14" customFormat="1" ht="18" customHeight="1">
      <c r="A38" s="15">
        <v>24</v>
      </c>
      <c r="B38" s="16" t="s">
        <v>42</v>
      </c>
      <c r="C38" s="13">
        <f t="shared" si="1"/>
        <v>718033.33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658972.73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f>49176+9884.6</f>
        <v>59060.6</v>
      </c>
    </row>
    <row r="39" spans="1:18" s="14" customFormat="1" ht="18" customHeight="1">
      <c r="A39" s="15">
        <v>25</v>
      </c>
      <c r="B39" s="16" t="s">
        <v>43</v>
      </c>
      <c r="C39" s="13">
        <f t="shared" si="1"/>
        <v>872962.21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7">
        <v>543.88</v>
      </c>
      <c r="L39" s="17">
        <v>851234</v>
      </c>
      <c r="M39" s="13">
        <v>0</v>
      </c>
      <c r="N39" s="13">
        <v>0</v>
      </c>
      <c r="O39" s="13">
        <v>0</v>
      </c>
      <c r="P39" s="13">
        <v>0</v>
      </c>
      <c r="Q39" s="13">
        <v>0</v>
      </c>
      <c r="R39" s="13">
        <v>21728.21</v>
      </c>
    </row>
    <row r="40" spans="1:18" s="14" customFormat="1" ht="18" customHeight="1">
      <c r="A40" s="15">
        <v>26</v>
      </c>
      <c r="B40" s="16" t="s">
        <v>59</v>
      </c>
      <c r="C40" s="13">
        <v>232921</v>
      </c>
      <c r="D40" s="13">
        <v>232921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7">
        <v>0</v>
      </c>
      <c r="L40" s="17">
        <v>0</v>
      </c>
      <c r="M40" s="13">
        <v>0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</row>
    <row r="41" spans="1:18" s="14" customFormat="1" ht="18" customHeight="1">
      <c r="A41" s="15">
        <v>27</v>
      </c>
      <c r="B41" s="16" t="s">
        <v>44</v>
      </c>
      <c r="C41" s="13">
        <f t="shared" si="1"/>
        <v>464883.06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7">
        <v>516.1</v>
      </c>
      <c r="J41" s="17">
        <v>454336</v>
      </c>
      <c r="K41" s="13">
        <v>0</v>
      </c>
      <c r="L41" s="13">
        <v>0</v>
      </c>
      <c r="M41" s="13">
        <v>0</v>
      </c>
      <c r="N41" s="13">
        <v>0</v>
      </c>
      <c r="O41" s="13">
        <v>0</v>
      </c>
      <c r="P41" s="13">
        <v>0</v>
      </c>
      <c r="Q41" s="13">
        <v>0</v>
      </c>
      <c r="R41" s="13">
        <v>10547.06</v>
      </c>
    </row>
    <row r="42" spans="1:18" s="14" customFormat="1" ht="18" customHeight="1">
      <c r="A42" s="15">
        <v>28</v>
      </c>
      <c r="B42" s="16" t="s">
        <v>58</v>
      </c>
      <c r="C42" s="13">
        <v>574768</v>
      </c>
      <c r="D42" s="13">
        <v>574768</v>
      </c>
      <c r="E42" s="13">
        <v>0</v>
      </c>
      <c r="F42" s="13">
        <v>0</v>
      </c>
      <c r="G42" s="13">
        <v>0</v>
      </c>
      <c r="H42" s="13">
        <v>0</v>
      </c>
      <c r="I42" s="17">
        <v>0</v>
      </c>
      <c r="J42" s="17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</row>
    <row r="43" spans="1:18" s="14" customFormat="1" ht="18" customHeight="1">
      <c r="A43" s="15">
        <v>29</v>
      </c>
      <c r="B43" s="16" t="s">
        <v>45</v>
      </c>
      <c r="C43" s="13">
        <f t="shared" si="1"/>
        <v>152773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3">
        <v>0</v>
      </c>
      <c r="Q43" s="13">
        <v>0</v>
      </c>
      <c r="R43" s="13">
        <v>152773</v>
      </c>
    </row>
    <row r="44" spans="1:18" s="14" customFormat="1" ht="18" customHeight="1">
      <c r="A44" s="15">
        <v>30</v>
      </c>
      <c r="B44" s="16" t="s">
        <v>46</v>
      </c>
      <c r="C44" s="13">
        <f t="shared" si="1"/>
        <v>785133.2</v>
      </c>
      <c r="D44" s="13">
        <v>765379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19754.2</v>
      </c>
    </row>
    <row r="45" spans="1:18" s="14" customFormat="1" ht="18" customHeight="1">
      <c r="A45" s="15">
        <v>31</v>
      </c>
      <c r="B45" s="16" t="s">
        <v>47</v>
      </c>
      <c r="C45" s="13">
        <f t="shared" si="1"/>
        <v>814150.94</v>
      </c>
      <c r="D45" s="13">
        <v>793888.22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20262.72</v>
      </c>
    </row>
    <row r="46" spans="1:18" s="14" customFormat="1" ht="18" customHeight="1">
      <c r="A46" s="15">
        <v>32</v>
      </c>
      <c r="B46" s="16" t="s">
        <v>48</v>
      </c>
      <c r="C46" s="13">
        <f t="shared" si="1"/>
        <v>661023.06999999995</v>
      </c>
      <c r="D46" s="13">
        <v>644139.38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16883.689999999999</v>
      </c>
    </row>
    <row r="47" spans="1:18" s="14" customFormat="1" ht="18" customHeight="1">
      <c r="A47" s="15">
        <v>33</v>
      </c>
      <c r="B47" s="16" t="s">
        <v>49</v>
      </c>
      <c r="C47" s="13">
        <f t="shared" si="1"/>
        <v>84862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84862</v>
      </c>
    </row>
    <row r="48" spans="1:18" s="14" customFormat="1" ht="18" customHeight="1">
      <c r="A48" s="15">
        <v>34</v>
      </c>
      <c r="B48" s="16" t="s">
        <v>50</v>
      </c>
      <c r="C48" s="13">
        <f t="shared" si="1"/>
        <v>497421.84</v>
      </c>
      <c r="D48" s="13">
        <v>0</v>
      </c>
      <c r="E48" s="13">
        <v>0</v>
      </c>
      <c r="F48" s="13">
        <v>0</v>
      </c>
      <c r="G48" s="13">
        <v>281.26</v>
      </c>
      <c r="H48" s="13">
        <v>484909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12512.84</v>
      </c>
    </row>
    <row r="49" spans="1:18" s="14" customFormat="1" ht="18" customHeight="1">
      <c r="A49" s="15">
        <v>35</v>
      </c>
      <c r="B49" s="16" t="s">
        <v>51</v>
      </c>
      <c r="C49" s="13">
        <f t="shared" si="1"/>
        <v>827829.83</v>
      </c>
      <c r="D49" s="13">
        <v>807275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20554.830000000002</v>
      </c>
    </row>
    <row r="50" spans="1:18" s="14" customFormat="1" ht="18" customHeight="1">
      <c r="A50" s="15">
        <v>36</v>
      </c>
      <c r="B50" s="16" t="s">
        <v>52</v>
      </c>
      <c r="C50" s="13">
        <f t="shared" si="1"/>
        <v>1343389.26</v>
      </c>
      <c r="D50" s="13">
        <f>709886.56+300000+300000</f>
        <v>1309886.56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f>33502.7</f>
        <v>33502.699999999997</v>
      </c>
    </row>
    <row r="51" spans="1:18" s="14" customFormat="1" ht="18" customHeight="1">
      <c r="A51" s="15">
        <v>37</v>
      </c>
      <c r="B51" s="16" t="s">
        <v>60</v>
      </c>
      <c r="C51" s="13">
        <v>100419</v>
      </c>
      <c r="D51" s="13">
        <v>100419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3">
        <v>0</v>
      </c>
      <c r="O51" s="13">
        <v>0</v>
      </c>
      <c r="P51" s="13">
        <v>0</v>
      </c>
      <c r="Q51" s="13">
        <v>0</v>
      </c>
      <c r="R51" s="13">
        <v>0</v>
      </c>
    </row>
    <row r="52" spans="1:18" s="14" customFormat="1" ht="18" customHeight="1">
      <c r="A52" s="15">
        <v>38</v>
      </c>
      <c r="B52" s="16" t="s">
        <v>53</v>
      </c>
      <c r="C52" s="13">
        <f t="shared" si="1"/>
        <v>1084485.03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1042.9000000000001</v>
      </c>
      <c r="L52" s="13">
        <v>1063781.73</v>
      </c>
      <c r="M52" s="13">
        <v>0</v>
      </c>
      <c r="N52" s="13">
        <v>0</v>
      </c>
      <c r="O52" s="13">
        <v>0</v>
      </c>
      <c r="P52" s="13">
        <v>0</v>
      </c>
      <c r="Q52" s="13">
        <v>0</v>
      </c>
      <c r="R52" s="13">
        <v>20703.3</v>
      </c>
    </row>
    <row r="53" spans="1:18" s="14" customFormat="1" ht="18" customHeight="1">
      <c r="A53" s="15">
        <v>39</v>
      </c>
      <c r="B53" s="16" t="s">
        <v>54</v>
      </c>
      <c r="C53" s="13">
        <f t="shared" si="1"/>
        <v>575404.66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463.55</v>
      </c>
      <c r="L53" s="13">
        <f>249251.7+311057.92</f>
        <v>560309.62</v>
      </c>
      <c r="M53" s="13">
        <v>0</v>
      </c>
      <c r="N53" s="13">
        <v>0</v>
      </c>
      <c r="O53" s="13">
        <v>0</v>
      </c>
      <c r="P53" s="13">
        <v>0</v>
      </c>
      <c r="Q53" s="13">
        <v>0</v>
      </c>
      <c r="R53" s="13">
        <v>15095.04</v>
      </c>
    </row>
    <row r="54" spans="1:18" s="14" customFormat="1" ht="18" customHeight="1">
      <c r="A54" s="15">
        <v>40</v>
      </c>
      <c r="B54" s="16" t="s">
        <v>61</v>
      </c>
      <c r="C54" s="13">
        <v>779837</v>
      </c>
      <c r="D54" s="13">
        <v>779837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</row>
    <row r="55" spans="1:18" s="14" customFormat="1" ht="18" customHeight="1">
      <c r="A55" s="15">
        <v>41</v>
      </c>
      <c r="B55" s="16" t="s">
        <v>55</v>
      </c>
      <c r="C55" s="13">
        <f t="shared" si="1"/>
        <v>415313.07</v>
      </c>
      <c r="D55" s="13">
        <v>406276.2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3">
        <v>0</v>
      </c>
      <c r="O55" s="13">
        <v>0</v>
      </c>
      <c r="P55" s="13">
        <v>0</v>
      </c>
      <c r="Q55" s="13">
        <v>0</v>
      </c>
      <c r="R55" s="13">
        <v>9036.8700000000008</v>
      </c>
    </row>
    <row r="56" spans="1:18" s="14" customFormat="1"/>
  </sheetData>
  <mergeCells count="13">
    <mergeCell ref="P1:R1"/>
    <mergeCell ref="A7:R7"/>
    <mergeCell ref="A8:R8"/>
    <mergeCell ref="A10:A12"/>
    <mergeCell ref="B10:B12"/>
    <mergeCell ref="C10:C11"/>
    <mergeCell ref="D10:N10"/>
    <mergeCell ref="O10:R10"/>
    <mergeCell ref="E11:F11"/>
    <mergeCell ref="G11:H11"/>
    <mergeCell ref="I11:J11"/>
    <mergeCell ref="K11:L11"/>
    <mergeCell ref="M11:N11"/>
  </mergeCells>
  <pageMargins left="0.70866141732283472" right="0.70866141732283472" top="0.74803149606299213" bottom="0.74803149606299213" header="0.31496062992125984" footer="0.31496062992125984"/>
  <pageSetup paperSize="9" scale="4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Юрьев-Польский</vt:lpstr>
      <vt:lpstr>'Юрьев-Польский'!Область_печати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2016-07-29T04:04:14Z</dcterms:modified>
</cp:coreProperties>
</file>